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192"/>
  </bookViews>
  <sheets>
    <sheet name="Materials Oct to Dec" sheetId="2" r:id="rId1"/>
    <sheet name="Summary" sheetId="3" r:id="rId2"/>
    <sheet name="Sheet1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2" l="1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Q8" i="3" l="1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J22" i="2"/>
  <c r="J21" i="2" l="1"/>
  <c r="J35" i="2" s="1"/>
  <c r="J36" i="2" l="1"/>
  <c r="I36" i="2"/>
  <c r="H36" i="2"/>
  <c r="B35" i="2" l="1"/>
  <c r="Q35" i="2" l="1"/>
  <c r="P35" i="2"/>
  <c r="O35" i="2"/>
  <c r="N35" i="2"/>
  <c r="M35" i="2"/>
  <c r="L35" i="2"/>
  <c r="K35" i="2"/>
  <c r="I35" i="2"/>
  <c r="G35" i="2"/>
  <c r="F35" i="2"/>
  <c r="E35" i="2"/>
  <c r="D35" i="2"/>
  <c r="C35" i="2"/>
  <c r="H33" i="2"/>
  <c r="H35" i="2" s="1"/>
  <c r="Q17" i="2" l="1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Q37" i="2" l="1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B38" i="2" l="1"/>
  <c r="B37" i="2"/>
  <c r="O38" i="2"/>
  <c r="H38" i="2"/>
  <c r="I38" i="2"/>
  <c r="Q38" i="2"/>
  <c r="J38" i="2"/>
  <c r="K38" i="2"/>
  <c r="D38" i="2"/>
  <c r="L38" i="2"/>
  <c r="E38" i="2"/>
  <c r="M38" i="2"/>
  <c r="G38" i="2"/>
  <c r="P38" i="2"/>
  <c r="C38" i="2"/>
  <c r="F38" i="2"/>
  <c r="N38" i="2"/>
</calcChain>
</file>

<file path=xl/sharedStrings.xml><?xml version="1.0" encoding="utf-8"?>
<sst xmlns="http://schemas.openxmlformats.org/spreadsheetml/2006/main" count="97" uniqueCount="60">
  <si>
    <t>FDC</t>
  </si>
  <si>
    <t>FAT</t>
  </si>
  <si>
    <t>6F meter</t>
  </si>
  <si>
    <t>12F meter</t>
  </si>
  <si>
    <t>24F meter</t>
  </si>
  <si>
    <t>48F meter</t>
  </si>
  <si>
    <t>Tiffen Box</t>
  </si>
  <si>
    <t>Pigtal</t>
  </si>
  <si>
    <t xml:space="preserve">Pole Top Ring </t>
  </si>
  <si>
    <t>Material consumption of Ravindra</t>
  </si>
  <si>
    <t>Description</t>
  </si>
  <si>
    <t>material received till date (13.12.23)</t>
  </si>
  <si>
    <t xml:space="preserve">Consumption </t>
  </si>
  <si>
    <t>Jubliee Clamp</t>
  </si>
  <si>
    <t>Pole Clamp</t>
  </si>
  <si>
    <t xml:space="preserve">Balance </t>
  </si>
  <si>
    <t>FDMS 96F Box</t>
  </si>
  <si>
    <t xml:space="preserve">Materials received from Bombay gas </t>
  </si>
  <si>
    <t>Total</t>
  </si>
  <si>
    <t>Anil</t>
  </si>
  <si>
    <t>Chandan</t>
  </si>
  <si>
    <t>Manjunath</t>
  </si>
  <si>
    <t>Prashanth</t>
  </si>
  <si>
    <t>Ravindra</t>
  </si>
  <si>
    <t>Nalla</t>
  </si>
  <si>
    <t>Tharanath</t>
  </si>
  <si>
    <t>Sanjay</t>
  </si>
  <si>
    <t>Vijay</t>
  </si>
  <si>
    <t>Materials provided to sub vendors from Oct to Dec 2023</t>
  </si>
  <si>
    <t>Consumption from sub vendors from Oct to Dec 2023</t>
  </si>
  <si>
    <t>JGP Nalla</t>
  </si>
  <si>
    <t>Muruga</t>
  </si>
  <si>
    <t>BMW Muruga</t>
  </si>
  <si>
    <t>NRL Anil</t>
  </si>
  <si>
    <t>ULS Muruga</t>
  </si>
  <si>
    <t>Stock @ warehouse</t>
  </si>
  <si>
    <t>Balance after consumption</t>
  </si>
  <si>
    <t>EWS Ravindra</t>
  </si>
  <si>
    <t>DLW Prashanth</t>
  </si>
  <si>
    <t>MDR Prashanth</t>
  </si>
  <si>
    <t>WDF Prashanth</t>
  </si>
  <si>
    <t>ALN Sanjay</t>
  </si>
  <si>
    <t>DSR Sanjay</t>
  </si>
  <si>
    <t>FCE Vijay</t>
  </si>
  <si>
    <t>Return to other vendors</t>
  </si>
  <si>
    <t>JRN Manjunath</t>
  </si>
  <si>
    <t>NNB Manjunath</t>
  </si>
  <si>
    <t>SIP Manjunath</t>
  </si>
  <si>
    <t>EMR Chandan</t>
  </si>
  <si>
    <t>SMR Chandan</t>
  </si>
  <si>
    <t>Materials detials from Oct 2023 to Dec 2023</t>
  </si>
  <si>
    <t>Received</t>
  </si>
  <si>
    <t>Distributed</t>
  </si>
  <si>
    <t>Consumption</t>
  </si>
  <si>
    <t>Return to other venders</t>
  </si>
  <si>
    <t>January</t>
  </si>
  <si>
    <t>February</t>
  </si>
  <si>
    <t>present same as usual</t>
  </si>
  <si>
    <t>done</t>
  </si>
  <si>
    <t>no record from jan to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</si>
</sst>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mbria"/>
      <family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20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0" xfId="0" applyFont="1"/>
    <xf numFmtId="1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20" fontId="1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left" wrapText="1"/>
    </xf>
    <xf numFmtId="0" fontId="1" fillId="7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wrapText="1"/>
    </xf>
    <xf numFmtId="0" fontId="1" fillId="8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0" borderId="1" xfId="0" applyFill="1" applyBorder="1" applyAlignment="1">
      <alignment horizontal="left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left"/>
    </xf>
    <xf numFmtId="0" fontId="0" fillId="11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12" borderId="1" xfId="0" applyFill="1" applyBorder="1" applyAlignment="1">
      <alignment horizontal="left"/>
    </xf>
    <xf numFmtId="0" fontId="0" fillId="12" borderId="1" xfId="0" applyFill="1" applyBorder="1" applyAlignment="1">
      <alignment horizontal="center"/>
    </xf>
    <xf numFmtId="0" fontId="0" fillId="13" borderId="1" xfId="0" applyFill="1" applyBorder="1" applyAlignment="1">
      <alignment horizontal="left"/>
    </xf>
    <xf numFmtId="0" fontId="0" fillId="13" borderId="1" xfId="0" applyFill="1" applyBorder="1" applyAlignment="1">
      <alignment horizontal="center"/>
    </xf>
    <xf numFmtId="0" fontId="0" fillId="9" borderId="1" xfId="0" applyFill="1" applyBorder="1" applyAlignment="1">
      <alignment horizontal="left"/>
    </xf>
    <xf numFmtId="0" fontId="0" fillId="15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F897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microsoft.com/office/2017/10/relationships/person" Target="persons/person0.xml"/><Relationship Id="rId4" Type="http://schemas.openxmlformats.org/officeDocument/2006/relationships/theme" Target="theme/theme1.xml"/><Relationship Id="rId9" Type="http://schemas.microsoft.com/office/2017/10/relationships/person" Target="persons/person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workbookViewId="0">
      <pane ySplit="2" topLeftCell="A18" activePane="bottomLeft" state="frozen"/>
      <selection pane="bottomLeft" activeCell="A39" sqref="A39"/>
    </sheetView>
  </sheetViews>
  <sheetFormatPr defaultRowHeight="14.4" x14ac:dyDescent="0.3"/>
  <cols>
    <col min="1" max="1" width="14.21875" bestFit="1" customWidth="1"/>
  </cols>
  <sheetData>
    <row r="1" spans="1:18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8" ht="31.95" customHeight="1" x14ac:dyDescent="0.3">
      <c r="A2" s="14" t="s">
        <v>10</v>
      </c>
      <c r="B2" s="14" t="s">
        <v>0</v>
      </c>
      <c r="C2" s="14" t="s">
        <v>1</v>
      </c>
      <c r="D2" s="15">
        <v>8.8888888888888892E-2</v>
      </c>
      <c r="E2" s="15">
        <v>9.4444444444444442E-2</v>
      </c>
      <c r="F2" s="15">
        <v>4.7222222222222221E-2</v>
      </c>
      <c r="G2" s="15">
        <v>5.2777777777777778E-2</v>
      </c>
      <c r="H2" s="16" t="s">
        <v>2</v>
      </c>
      <c r="I2" s="16" t="s">
        <v>3</v>
      </c>
      <c r="J2" s="16" t="s">
        <v>4</v>
      </c>
      <c r="K2" s="16" t="s">
        <v>5</v>
      </c>
      <c r="L2" s="16" t="s">
        <v>6</v>
      </c>
      <c r="M2" s="14" t="s">
        <v>7</v>
      </c>
      <c r="N2" s="16" t="s">
        <v>14</v>
      </c>
      <c r="O2" s="16" t="s">
        <v>13</v>
      </c>
      <c r="P2" s="16" t="s">
        <v>8</v>
      </c>
      <c r="Q2" s="16" t="s">
        <v>16</v>
      </c>
    </row>
    <row r="3" spans="1:18" s="9" customFormat="1" x14ac:dyDescent="0.3">
      <c r="A3" s="11" t="s">
        <v>55</v>
      </c>
      <c r="B3" s="10">
        <v>50</v>
      </c>
      <c r="C3" s="10">
        <v>500</v>
      </c>
      <c r="D3" s="10">
        <v>0</v>
      </c>
      <c r="E3" s="10">
        <v>0</v>
      </c>
      <c r="F3" s="10">
        <v>1100</v>
      </c>
      <c r="G3" s="10">
        <v>0</v>
      </c>
      <c r="H3" s="10">
        <v>19887</v>
      </c>
      <c r="I3" s="10">
        <v>16097</v>
      </c>
      <c r="J3" s="10">
        <v>12237</v>
      </c>
      <c r="K3" s="10">
        <v>0</v>
      </c>
      <c r="L3" s="10">
        <v>0</v>
      </c>
      <c r="M3" s="10">
        <v>2500</v>
      </c>
      <c r="N3" s="10">
        <v>0</v>
      </c>
      <c r="O3" s="10">
        <v>0</v>
      </c>
      <c r="P3" s="10">
        <v>0</v>
      </c>
      <c r="Q3" s="10">
        <v>0</v>
      </c>
    </row>
    <row r="4" spans="1:18" s="9" customFormat="1" x14ac:dyDescent="0.3">
      <c r="A4" s="11" t="s">
        <v>56</v>
      </c>
      <c r="B4" s="10">
        <v>20</v>
      </c>
      <c r="C4" s="10">
        <v>450</v>
      </c>
      <c r="D4" s="10">
        <v>0</v>
      </c>
      <c r="E4" s="10">
        <v>50</v>
      </c>
      <c r="F4" s="10">
        <v>600</v>
      </c>
      <c r="G4" s="10">
        <v>0</v>
      </c>
      <c r="H4" s="10">
        <v>13480</v>
      </c>
      <c r="I4" s="10">
        <v>5066</v>
      </c>
      <c r="J4" s="10">
        <v>6021</v>
      </c>
      <c r="K4" s="10">
        <v>0</v>
      </c>
      <c r="L4" s="10">
        <v>10</v>
      </c>
      <c r="M4" s="10">
        <v>1200</v>
      </c>
      <c r="N4" s="10">
        <v>0</v>
      </c>
      <c r="O4" s="10">
        <v>0</v>
      </c>
      <c r="P4" s="10">
        <v>0</v>
      </c>
      <c r="Q4" s="10">
        <v>0</v>
      </c>
    </row>
    <row r="5" spans="1:18" x14ac:dyDescent="0.3">
      <c r="A5" s="12" t="s">
        <v>18</v>
      </c>
      <c r="B5" s="13">
        <f t="shared" ref="B5:Q5" si="0">SUM(B3:B4)</f>
        <v>70</v>
      </c>
      <c r="C5" s="13">
        <f t="shared" si="0"/>
        <v>950</v>
      </c>
      <c r="D5" s="13">
        <f t="shared" si="0"/>
        <v>0</v>
      </c>
      <c r="E5" s="13">
        <f t="shared" si="0"/>
        <v>50</v>
      </c>
      <c r="F5" s="13">
        <f t="shared" si="0"/>
        <v>1700</v>
      </c>
      <c r="G5" s="13">
        <f t="shared" si="0"/>
        <v>0</v>
      </c>
      <c r="H5" s="13">
        <f t="shared" si="0"/>
        <v>33367</v>
      </c>
      <c r="I5" s="13">
        <f t="shared" si="0"/>
        <v>21163</v>
      </c>
      <c r="J5" s="13">
        <f t="shared" si="0"/>
        <v>18258</v>
      </c>
      <c r="K5" s="13">
        <f t="shared" si="0"/>
        <v>0</v>
      </c>
      <c r="L5" s="13">
        <f t="shared" si="0"/>
        <v>10</v>
      </c>
      <c r="M5" s="13">
        <f t="shared" si="0"/>
        <v>3700</v>
      </c>
      <c r="N5" s="13">
        <f t="shared" si="0"/>
        <v>0</v>
      </c>
      <c r="O5" s="13">
        <f t="shared" si="0"/>
        <v>0</v>
      </c>
      <c r="P5" s="13">
        <f t="shared" si="0"/>
        <v>0</v>
      </c>
      <c r="Q5" s="13">
        <f t="shared" si="0"/>
        <v>0</v>
      </c>
    </row>
    <row r="6" spans="1:18" ht="19.5" customHeight="1" x14ac:dyDescent="0.3">
      <c r="A6" s="42" t="s">
        <v>28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</row>
    <row r="7" spans="1:18" x14ac:dyDescent="0.3">
      <c r="A7" s="40" t="s">
        <v>19</v>
      </c>
      <c r="B7" s="17">
        <v>9</v>
      </c>
      <c r="C7" s="17">
        <v>184</v>
      </c>
      <c r="D7" s="17">
        <v>0</v>
      </c>
      <c r="E7" s="17">
        <v>10</v>
      </c>
      <c r="F7" s="17">
        <v>209</v>
      </c>
      <c r="G7" s="17">
        <v>20</v>
      </c>
      <c r="H7" s="17">
        <v>3565</v>
      </c>
      <c r="I7" s="17">
        <v>500</v>
      </c>
      <c r="J7" s="17">
        <v>1489</v>
      </c>
      <c r="K7" s="17">
        <v>0</v>
      </c>
      <c r="L7" s="17">
        <v>0</v>
      </c>
      <c r="M7" s="17">
        <v>610</v>
      </c>
      <c r="N7" s="17">
        <v>20</v>
      </c>
      <c r="O7" s="17">
        <v>0</v>
      </c>
      <c r="P7" s="17">
        <v>15</v>
      </c>
      <c r="Q7" s="17">
        <v>1</v>
      </c>
      <c r="R7" t="s">
        <v>57</v>
      </c>
    </row>
    <row r="8" spans="1:18" x14ac:dyDescent="0.3">
      <c r="A8" s="5" t="s">
        <v>20</v>
      </c>
      <c r="B8" s="17">
        <v>14</v>
      </c>
      <c r="C8" s="17">
        <v>225</v>
      </c>
      <c r="D8" s="17">
        <v>0</v>
      </c>
      <c r="E8" s="17">
        <v>30</v>
      </c>
      <c r="F8" s="17">
        <v>380</v>
      </c>
      <c r="G8" s="17">
        <v>0</v>
      </c>
      <c r="H8" s="17">
        <v>6140</v>
      </c>
      <c r="I8" s="17">
        <v>2470</v>
      </c>
      <c r="J8" s="17">
        <v>4826</v>
      </c>
      <c r="K8" s="17">
        <v>0</v>
      </c>
      <c r="L8" s="17">
        <v>0</v>
      </c>
      <c r="M8" s="17">
        <v>650</v>
      </c>
      <c r="N8" s="17">
        <v>0</v>
      </c>
      <c r="O8" s="17">
        <v>0</v>
      </c>
      <c r="P8" s="17">
        <v>0</v>
      </c>
      <c r="Q8" s="17">
        <v>0</v>
      </c>
      <c r="R8" t="s">
        <v>58</v>
      </c>
    </row>
    <row r="9" spans="1:18" x14ac:dyDescent="0.3">
      <c r="A9" s="5" t="s">
        <v>21</v>
      </c>
      <c r="B9" s="17">
        <v>7</v>
      </c>
      <c r="C9" s="17">
        <v>140</v>
      </c>
      <c r="D9" s="17">
        <v>0</v>
      </c>
      <c r="E9" s="17">
        <v>0</v>
      </c>
      <c r="F9" s="17">
        <v>230</v>
      </c>
      <c r="G9" s="17">
        <v>0</v>
      </c>
      <c r="H9" s="17">
        <v>4010</v>
      </c>
      <c r="I9" s="17">
        <v>4069</v>
      </c>
      <c r="J9" s="17">
        <v>2018</v>
      </c>
      <c r="K9" s="17">
        <v>0</v>
      </c>
      <c r="L9" s="17">
        <v>5</v>
      </c>
      <c r="M9" s="17">
        <v>550</v>
      </c>
      <c r="N9" s="17">
        <v>0</v>
      </c>
      <c r="O9" s="17">
        <v>0</v>
      </c>
      <c r="P9" s="17">
        <v>0</v>
      </c>
      <c r="Q9" s="17">
        <v>0</v>
      </c>
      <c r="R9" t="s">
        <v>58</v>
      </c>
    </row>
    <row r="10" spans="1:18" x14ac:dyDescent="0.3">
      <c r="A10" s="5" t="s">
        <v>31</v>
      </c>
      <c r="B10" s="17">
        <v>12</v>
      </c>
      <c r="C10" s="17">
        <v>320</v>
      </c>
      <c r="D10" s="17">
        <v>0</v>
      </c>
      <c r="E10" s="17">
        <v>15</v>
      </c>
      <c r="F10" s="17">
        <v>300</v>
      </c>
      <c r="G10" s="17">
        <v>0</v>
      </c>
      <c r="H10" s="17">
        <v>8709</v>
      </c>
      <c r="I10" s="17">
        <v>9238</v>
      </c>
      <c r="J10" s="17">
        <v>7609</v>
      </c>
      <c r="K10" s="17">
        <v>0</v>
      </c>
      <c r="L10" s="17">
        <v>0</v>
      </c>
      <c r="M10" s="17">
        <v>750</v>
      </c>
      <c r="N10" s="17">
        <v>0</v>
      </c>
      <c r="O10" s="17">
        <v>0</v>
      </c>
      <c r="P10" s="17">
        <v>0</v>
      </c>
      <c r="Q10" s="17">
        <v>0</v>
      </c>
      <c r="R10" t="s">
        <v>58</v>
      </c>
    </row>
    <row r="11" spans="1:18" x14ac:dyDescent="0.3">
      <c r="A11" s="5" t="s">
        <v>24</v>
      </c>
      <c r="B11" s="17">
        <v>0</v>
      </c>
      <c r="C11" s="17">
        <v>100</v>
      </c>
      <c r="D11" s="17">
        <v>0</v>
      </c>
      <c r="E11" s="17">
        <v>20</v>
      </c>
      <c r="F11" s="17">
        <v>150</v>
      </c>
      <c r="G11" s="17">
        <v>0</v>
      </c>
      <c r="H11" s="17">
        <v>4120</v>
      </c>
      <c r="I11" s="17">
        <v>3149</v>
      </c>
      <c r="J11" s="17">
        <v>3032</v>
      </c>
      <c r="K11" s="17">
        <v>0</v>
      </c>
      <c r="L11" s="17">
        <v>0</v>
      </c>
      <c r="M11" s="17">
        <v>450</v>
      </c>
      <c r="N11" s="17">
        <v>0</v>
      </c>
      <c r="O11" s="17">
        <v>0</v>
      </c>
      <c r="P11" s="17">
        <v>0</v>
      </c>
      <c r="Q11" s="17">
        <v>0</v>
      </c>
      <c r="R11" t="s">
        <v>58</v>
      </c>
    </row>
    <row r="12" spans="1:18" x14ac:dyDescent="0.3">
      <c r="A12" s="5" t="s">
        <v>22</v>
      </c>
      <c r="B12" s="17">
        <v>8</v>
      </c>
      <c r="C12" s="17">
        <v>40</v>
      </c>
      <c r="D12" s="17">
        <v>0</v>
      </c>
      <c r="E12" s="17">
        <v>10</v>
      </c>
      <c r="F12" s="17">
        <v>200</v>
      </c>
      <c r="G12" s="17">
        <v>0</v>
      </c>
      <c r="H12" s="17">
        <v>4008</v>
      </c>
      <c r="I12" s="17">
        <v>500</v>
      </c>
      <c r="J12" s="17">
        <v>2489</v>
      </c>
      <c r="K12" s="17">
        <v>0</v>
      </c>
      <c r="L12" s="17">
        <v>8</v>
      </c>
      <c r="M12" s="17">
        <v>700</v>
      </c>
      <c r="N12" s="17">
        <v>0</v>
      </c>
      <c r="O12" s="17">
        <v>0</v>
      </c>
      <c r="P12" s="17">
        <v>0</v>
      </c>
      <c r="Q12" s="17">
        <v>0</v>
      </c>
      <c r="R12" t="s">
        <v>58</v>
      </c>
    </row>
    <row r="13" spans="1:18" x14ac:dyDescent="0.3">
      <c r="A13" s="5" t="s">
        <v>23</v>
      </c>
      <c r="B13" s="7">
        <v>10</v>
      </c>
      <c r="C13" s="7">
        <v>218</v>
      </c>
      <c r="D13" s="7">
        <v>16</v>
      </c>
      <c r="E13" s="7">
        <v>16</v>
      </c>
      <c r="F13" s="7">
        <v>294</v>
      </c>
      <c r="G13" s="7">
        <v>26</v>
      </c>
      <c r="H13" s="7">
        <v>7378</v>
      </c>
      <c r="I13" s="7">
        <v>3435</v>
      </c>
      <c r="J13" s="7">
        <v>3121</v>
      </c>
      <c r="K13" s="7">
        <v>0</v>
      </c>
      <c r="L13" s="7">
        <v>2</v>
      </c>
      <c r="M13" s="7">
        <v>820</v>
      </c>
      <c r="N13" s="7">
        <v>0</v>
      </c>
      <c r="O13" s="7">
        <v>42</v>
      </c>
      <c r="P13" s="7">
        <v>0</v>
      </c>
      <c r="Q13" s="7">
        <v>1</v>
      </c>
      <c r="R13" t="s">
        <v>59</v>
      </c>
    </row>
    <row r="14" spans="1:18" x14ac:dyDescent="0.3">
      <c r="A14" s="5" t="s">
        <v>26</v>
      </c>
      <c r="B14" s="17">
        <v>5</v>
      </c>
      <c r="C14" s="17">
        <v>100</v>
      </c>
      <c r="D14" s="17">
        <v>0</v>
      </c>
      <c r="E14" s="17">
        <v>0</v>
      </c>
      <c r="F14" s="17">
        <v>200</v>
      </c>
      <c r="G14" s="17">
        <v>10</v>
      </c>
      <c r="H14" s="17">
        <v>3731</v>
      </c>
      <c r="I14" s="17">
        <v>4011</v>
      </c>
      <c r="J14" s="17">
        <v>2000</v>
      </c>
      <c r="K14" s="17">
        <v>0</v>
      </c>
      <c r="L14" s="17">
        <v>0</v>
      </c>
      <c r="M14" s="17">
        <v>350</v>
      </c>
      <c r="N14" s="17">
        <v>20</v>
      </c>
      <c r="O14" s="17">
        <v>0</v>
      </c>
      <c r="P14" s="17">
        <v>0</v>
      </c>
      <c r="Q14" s="17">
        <v>0</v>
      </c>
      <c r="R14" t="s">
        <v>58</v>
      </c>
    </row>
    <row r="15" spans="1:18" x14ac:dyDescent="0.3">
      <c r="A15" s="5" t="s">
        <v>25</v>
      </c>
      <c r="B15" s="17">
        <v>0</v>
      </c>
      <c r="C15" s="17">
        <v>100</v>
      </c>
      <c r="D15" s="17">
        <v>0</v>
      </c>
      <c r="E15" s="17">
        <v>20</v>
      </c>
      <c r="F15" s="17">
        <v>150</v>
      </c>
      <c r="G15" s="17">
        <v>0</v>
      </c>
      <c r="H15" s="17">
        <v>5303</v>
      </c>
      <c r="I15" s="17">
        <v>3438</v>
      </c>
      <c r="J15" s="17">
        <v>5786</v>
      </c>
      <c r="K15" s="17">
        <v>0</v>
      </c>
      <c r="L15" s="17">
        <v>0</v>
      </c>
      <c r="M15" s="17">
        <v>300</v>
      </c>
      <c r="N15" s="17">
        <v>0</v>
      </c>
      <c r="O15" s="17">
        <v>0</v>
      </c>
      <c r="P15" s="17">
        <v>0</v>
      </c>
      <c r="Q15" s="17">
        <v>0</v>
      </c>
      <c r="R15" t="s">
        <v>58</v>
      </c>
    </row>
    <row r="16" spans="1:18" x14ac:dyDescent="0.3">
      <c r="A16" s="5" t="s">
        <v>27</v>
      </c>
      <c r="B16" s="17">
        <v>0</v>
      </c>
      <c r="C16" s="17">
        <v>50</v>
      </c>
      <c r="D16" s="17">
        <v>0</v>
      </c>
      <c r="E16" s="17">
        <v>10</v>
      </c>
      <c r="F16" s="17">
        <v>110</v>
      </c>
      <c r="G16" s="17">
        <v>0</v>
      </c>
      <c r="H16" s="17">
        <v>2125</v>
      </c>
      <c r="I16" s="17">
        <v>1058</v>
      </c>
      <c r="J16" s="17">
        <v>1054</v>
      </c>
      <c r="K16" s="17">
        <v>0</v>
      </c>
      <c r="L16" s="17">
        <v>0</v>
      </c>
      <c r="M16" s="17">
        <v>250</v>
      </c>
      <c r="N16" s="17">
        <v>0</v>
      </c>
      <c r="O16" s="17">
        <v>0</v>
      </c>
      <c r="P16" s="17">
        <v>0</v>
      </c>
      <c r="Q16" s="17">
        <v>0</v>
      </c>
      <c r="R16" t="s">
        <v>59</v>
      </c>
    </row>
    <row r="17" spans="1:17" x14ac:dyDescent="0.3">
      <c r="A17" s="19" t="s">
        <v>18</v>
      </c>
      <c r="B17" s="20">
        <f>SUM(B7:B16)</f>
        <v>65</v>
      </c>
      <c r="C17" s="20">
        <f t="shared" ref="C17:Q17" si="1">SUM(C7:C16)</f>
        <v>1477</v>
      </c>
      <c r="D17" s="20">
        <f t="shared" si="1"/>
        <v>16</v>
      </c>
      <c r="E17" s="20">
        <f t="shared" si="1"/>
        <v>131</v>
      </c>
      <c r="F17" s="20">
        <f t="shared" si="1"/>
        <v>2223</v>
      </c>
      <c r="G17" s="20">
        <f t="shared" si="1"/>
        <v>56</v>
      </c>
      <c r="H17" s="20">
        <f t="shared" si="1"/>
        <v>49089</v>
      </c>
      <c r="I17" s="20">
        <f t="shared" si="1"/>
        <v>31868</v>
      </c>
      <c r="J17" s="20">
        <f t="shared" si="1"/>
        <v>33424</v>
      </c>
      <c r="K17" s="20">
        <f t="shared" si="1"/>
        <v>0</v>
      </c>
      <c r="L17" s="20">
        <f t="shared" si="1"/>
        <v>15</v>
      </c>
      <c r="M17" s="20">
        <f t="shared" si="1"/>
        <v>5430</v>
      </c>
      <c r="N17" s="20">
        <f t="shared" si="1"/>
        <v>40</v>
      </c>
      <c r="O17" s="20">
        <f t="shared" si="1"/>
        <v>42</v>
      </c>
      <c r="P17" s="20">
        <f t="shared" si="1"/>
        <v>15</v>
      </c>
      <c r="Q17" s="20">
        <f t="shared" si="1"/>
        <v>2</v>
      </c>
    </row>
    <row r="18" spans="1:17" ht="19.5" customHeight="1" x14ac:dyDescent="0.3">
      <c r="A18" s="42" t="s">
        <v>29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4"/>
    </row>
    <row r="19" spans="1:17" x14ac:dyDescent="0.3">
      <c r="A19" s="5" t="s">
        <v>33</v>
      </c>
      <c r="B19" s="17">
        <v>5</v>
      </c>
      <c r="C19" s="17">
        <v>77</v>
      </c>
      <c r="D19" s="17">
        <v>0</v>
      </c>
      <c r="E19" s="17">
        <v>10</v>
      </c>
      <c r="F19" s="17">
        <v>126</v>
      </c>
      <c r="G19" s="17">
        <v>0</v>
      </c>
      <c r="H19" s="17">
        <v>2200</v>
      </c>
      <c r="I19" s="17">
        <v>1330</v>
      </c>
      <c r="J19" s="17">
        <v>855</v>
      </c>
      <c r="K19" s="17">
        <v>0</v>
      </c>
      <c r="L19" s="17">
        <v>0</v>
      </c>
      <c r="M19" s="17">
        <v>280</v>
      </c>
      <c r="N19" s="17">
        <v>12</v>
      </c>
      <c r="O19" s="17">
        <v>16</v>
      </c>
      <c r="P19" s="17">
        <v>0</v>
      </c>
      <c r="Q19" s="17">
        <v>1</v>
      </c>
    </row>
    <row r="20" spans="1:17" x14ac:dyDescent="0.3">
      <c r="A20" s="5" t="s">
        <v>43</v>
      </c>
      <c r="B20" s="25">
        <v>8</v>
      </c>
      <c r="C20" s="25">
        <v>161</v>
      </c>
      <c r="D20" s="25">
        <v>5</v>
      </c>
      <c r="E20" s="25">
        <v>13</v>
      </c>
      <c r="F20" s="25">
        <v>186</v>
      </c>
      <c r="G20" s="25">
        <v>17</v>
      </c>
      <c r="H20" s="25">
        <v>3880</v>
      </c>
      <c r="I20" s="25">
        <v>2835</v>
      </c>
      <c r="J20" s="25">
        <v>1893</v>
      </c>
      <c r="K20" s="25">
        <v>0</v>
      </c>
      <c r="L20" s="17">
        <v>0</v>
      </c>
      <c r="M20" s="25">
        <v>437</v>
      </c>
      <c r="N20" s="17">
        <v>18</v>
      </c>
      <c r="O20" s="17">
        <v>0</v>
      </c>
      <c r="P20" s="17">
        <v>0</v>
      </c>
      <c r="Q20" s="17">
        <v>1</v>
      </c>
    </row>
    <row r="21" spans="1:17" x14ac:dyDescent="0.3">
      <c r="A21" s="5" t="s">
        <v>48</v>
      </c>
      <c r="B21" s="25">
        <v>7</v>
      </c>
      <c r="C21" s="25">
        <v>122</v>
      </c>
      <c r="D21" s="25">
        <v>28</v>
      </c>
      <c r="E21" s="25">
        <v>13</v>
      </c>
      <c r="F21" s="25">
        <v>148</v>
      </c>
      <c r="G21" s="25">
        <v>0</v>
      </c>
      <c r="H21" s="25">
        <v>2151</v>
      </c>
      <c r="I21" s="25">
        <v>2828</v>
      </c>
      <c r="J21" s="25">
        <f>806+1130</f>
        <v>1936</v>
      </c>
      <c r="K21" s="25">
        <v>0</v>
      </c>
      <c r="L21" s="17">
        <v>0</v>
      </c>
      <c r="M21" s="25">
        <v>393</v>
      </c>
      <c r="N21" s="17">
        <v>0</v>
      </c>
      <c r="O21" s="17">
        <v>0</v>
      </c>
      <c r="P21" s="17">
        <v>0</v>
      </c>
      <c r="Q21" s="17">
        <v>0</v>
      </c>
    </row>
    <row r="22" spans="1:17" x14ac:dyDescent="0.3">
      <c r="A22" s="5" t="s">
        <v>49</v>
      </c>
      <c r="B22" s="25">
        <v>4</v>
      </c>
      <c r="C22" s="25">
        <v>82</v>
      </c>
      <c r="D22" s="25">
        <v>2</v>
      </c>
      <c r="E22" s="25">
        <v>6</v>
      </c>
      <c r="F22" s="25">
        <v>111</v>
      </c>
      <c r="G22" s="25">
        <v>0</v>
      </c>
      <c r="H22" s="25">
        <v>2199</v>
      </c>
      <c r="I22" s="25">
        <v>2082</v>
      </c>
      <c r="J22" s="25">
        <f>1283+918</f>
        <v>2201</v>
      </c>
      <c r="K22" s="25">
        <v>0</v>
      </c>
      <c r="L22" s="17">
        <v>0</v>
      </c>
      <c r="M22" s="25">
        <v>236</v>
      </c>
      <c r="N22" s="17">
        <v>4</v>
      </c>
      <c r="O22" s="17">
        <v>4</v>
      </c>
      <c r="P22" s="17">
        <v>0</v>
      </c>
      <c r="Q22" s="17">
        <v>1</v>
      </c>
    </row>
    <row r="23" spans="1:17" x14ac:dyDescent="0.3">
      <c r="A23" s="5" t="s">
        <v>47</v>
      </c>
      <c r="B23" s="25">
        <v>4</v>
      </c>
      <c r="C23" s="25">
        <v>14</v>
      </c>
      <c r="D23" s="25">
        <v>0</v>
      </c>
      <c r="E23" s="25">
        <v>0</v>
      </c>
      <c r="F23" s="25">
        <v>3</v>
      </c>
      <c r="G23" s="25">
        <v>14</v>
      </c>
      <c r="H23" s="25">
        <v>905</v>
      </c>
      <c r="I23" s="25">
        <v>0</v>
      </c>
      <c r="J23" s="25">
        <v>0</v>
      </c>
      <c r="K23" s="25">
        <v>0</v>
      </c>
      <c r="L23" s="17">
        <v>0</v>
      </c>
      <c r="M23" s="25">
        <v>28</v>
      </c>
      <c r="N23" s="17">
        <v>0</v>
      </c>
      <c r="O23" s="17">
        <v>1</v>
      </c>
      <c r="P23" s="17">
        <v>0</v>
      </c>
      <c r="Q23" s="17">
        <v>0</v>
      </c>
    </row>
    <row r="24" spans="1:17" x14ac:dyDescent="0.3">
      <c r="A24" s="5" t="s">
        <v>46</v>
      </c>
      <c r="B24" s="25">
        <v>6</v>
      </c>
      <c r="C24" s="25">
        <v>74</v>
      </c>
      <c r="D24" s="25">
        <v>0</v>
      </c>
      <c r="E24" s="25">
        <v>2</v>
      </c>
      <c r="F24" s="25">
        <v>91</v>
      </c>
      <c r="G24" s="25">
        <v>23</v>
      </c>
      <c r="H24" s="25">
        <v>2479</v>
      </c>
      <c r="I24" s="25">
        <v>49</v>
      </c>
      <c r="J24" s="25">
        <v>1327</v>
      </c>
      <c r="K24" s="25">
        <v>0</v>
      </c>
      <c r="L24" s="17">
        <v>0</v>
      </c>
      <c r="M24" s="25">
        <v>166</v>
      </c>
      <c r="N24" s="17">
        <v>10</v>
      </c>
      <c r="O24" s="17">
        <v>10</v>
      </c>
      <c r="P24" s="17">
        <v>0</v>
      </c>
      <c r="Q24" s="17">
        <v>0</v>
      </c>
    </row>
    <row r="25" spans="1:17" x14ac:dyDescent="0.3">
      <c r="A25" s="5" t="s">
        <v>45</v>
      </c>
      <c r="B25" s="17">
        <v>3</v>
      </c>
      <c r="C25" s="17">
        <v>96</v>
      </c>
      <c r="D25" s="17">
        <v>0</v>
      </c>
      <c r="E25" s="17">
        <v>0</v>
      </c>
      <c r="F25" s="17">
        <v>62</v>
      </c>
      <c r="G25" s="17">
        <v>5</v>
      </c>
      <c r="H25" s="17">
        <v>1615</v>
      </c>
      <c r="I25" s="17">
        <v>205</v>
      </c>
      <c r="J25" s="17">
        <v>1204</v>
      </c>
      <c r="K25" s="17">
        <v>0</v>
      </c>
      <c r="L25" s="17">
        <v>0</v>
      </c>
      <c r="M25" s="17">
        <v>124</v>
      </c>
      <c r="N25" s="17">
        <v>0</v>
      </c>
      <c r="O25" s="17">
        <v>4</v>
      </c>
      <c r="P25" s="17">
        <v>0</v>
      </c>
      <c r="Q25" s="17">
        <v>0</v>
      </c>
    </row>
    <row r="26" spans="1:17" x14ac:dyDescent="0.3">
      <c r="A26" s="5" t="s">
        <v>41</v>
      </c>
      <c r="B26" s="17">
        <v>5</v>
      </c>
      <c r="C26" s="17">
        <v>99</v>
      </c>
      <c r="D26" s="17">
        <v>0</v>
      </c>
      <c r="E26" s="17">
        <v>0</v>
      </c>
      <c r="F26" s="17">
        <v>127</v>
      </c>
      <c r="G26" s="17">
        <v>9</v>
      </c>
      <c r="H26" s="17">
        <v>2895</v>
      </c>
      <c r="I26" s="17">
        <v>1792</v>
      </c>
      <c r="J26" s="17">
        <v>1699</v>
      </c>
      <c r="K26" s="17">
        <v>0</v>
      </c>
      <c r="L26" s="17">
        <v>0</v>
      </c>
      <c r="M26" s="17">
        <v>327</v>
      </c>
      <c r="N26" s="17">
        <v>0</v>
      </c>
      <c r="O26" s="17">
        <v>24</v>
      </c>
      <c r="P26" s="17">
        <v>0</v>
      </c>
      <c r="Q26" s="17">
        <v>1</v>
      </c>
    </row>
    <row r="27" spans="1:17" x14ac:dyDescent="0.3">
      <c r="A27" s="5" t="s">
        <v>42</v>
      </c>
      <c r="B27" s="17">
        <v>4</v>
      </c>
      <c r="C27" s="17">
        <v>74</v>
      </c>
      <c r="D27" s="17">
        <v>0</v>
      </c>
      <c r="E27" s="17">
        <v>0</v>
      </c>
      <c r="F27" s="17">
        <v>101</v>
      </c>
      <c r="G27" s="17">
        <v>8</v>
      </c>
      <c r="H27" s="17">
        <v>2125</v>
      </c>
      <c r="I27" s="17">
        <v>1119</v>
      </c>
      <c r="J27" s="17">
        <v>1185</v>
      </c>
      <c r="K27" s="17">
        <v>0</v>
      </c>
      <c r="L27" s="17">
        <v>0</v>
      </c>
      <c r="M27" s="17">
        <v>239</v>
      </c>
      <c r="N27" s="17">
        <v>0</v>
      </c>
      <c r="O27" s="17">
        <v>32</v>
      </c>
      <c r="P27" s="17">
        <v>0</v>
      </c>
      <c r="Q27" s="17">
        <v>1</v>
      </c>
    </row>
    <row r="28" spans="1:17" x14ac:dyDescent="0.3">
      <c r="A28" s="5" t="s">
        <v>38</v>
      </c>
      <c r="B28" s="17">
        <v>1</v>
      </c>
      <c r="C28" s="17">
        <v>10</v>
      </c>
      <c r="D28" s="17">
        <v>0</v>
      </c>
      <c r="E28" s="17">
        <v>0</v>
      </c>
      <c r="F28" s="17">
        <v>19</v>
      </c>
      <c r="G28" s="17">
        <v>2</v>
      </c>
      <c r="H28" s="17">
        <v>382</v>
      </c>
      <c r="I28" s="17">
        <v>189</v>
      </c>
      <c r="J28" s="17">
        <v>0</v>
      </c>
      <c r="K28" s="17">
        <v>0</v>
      </c>
      <c r="L28" s="17">
        <v>0</v>
      </c>
      <c r="M28" s="17">
        <v>48</v>
      </c>
      <c r="N28" s="17">
        <v>0</v>
      </c>
      <c r="O28" s="17">
        <v>0</v>
      </c>
      <c r="P28" s="17">
        <v>0</v>
      </c>
      <c r="Q28" s="17">
        <v>0</v>
      </c>
    </row>
    <row r="29" spans="1:17" x14ac:dyDescent="0.3">
      <c r="A29" s="5" t="s">
        <v>39</v>
      </c>
      <c r="B29" s="17">
        <v>3</v>
      </c>
      <c r="C29" s="17">
        <v>44</v>
      </c>
      <c r="D29" s="17">
        <v>0</v>
      </c>
      <c r="E29" s="17">
        <v>12</v>
      </c>
      <c r="F29" s="17">
        <v>81</v>
      </c>
      <c r="G29" s="17">
        <v>0</v>
      </c>
      <c r="H29" s="17">
        <v>1514</v>
      </c>
      <c r="I29" s="17">
        <v>504</v>
      </c>
      <c r="J29" s="17">
        <v>1381</v>
      </c>
      <c r="K29" s="17">
        <v>0</v>
      </c>
      <c r="L29" s="17">
        <v>0</v>
      </c>
      <c r="M29" s="17">
        <v>540</v>
      </c>
      <c r="N29" s="17">
        <v>12</v>
      </c>
      <c r="O29" s="17">
        <v>24</v>
      </c>
      <c r="P29" s="17">
        <v>0</v>
      </c>
      <c r="Q29" s="17">
        <v>2</v>
      </c>
    </row>
    <row r="30" spans="1:17" x14ac:dyDescent="0.3">
      <c r="A30" s="5" t="s">
        <v>40</v>
      </c>
      <c r="B30" s="17">
        <v>1</v>
      </c>
      <c r="C30" s="17">
        <v>4</v>
      </c>
      <c r="D30" s="17">
        <v>0</v>
      </c>
      <c r="E30" s="17">
        <v>2</v>
      </c>
      <c r="F30" s="17">
        <v>8</v>
      </c>
      <c r="G30" s="17">
        <v>0</v>
      </c>
      <c r="H30" s="17">
        <v>303</v>
      </c>
      <c r="I30" s="17">
        <v>0</v>
      </c>
      <c r="J30" s="17">
        <v>85</v>
      </c>
      <c r="K30" s="17">
        <v>0</v>
      </c>
      <c r="L30" s="17">
        <v>0</v>
      </c>
      <c r="M30" s="17">
        <v>26</v>
      </c>
      <c r="N30" s="17">
        <v>0</v>
      </c>
      <c r="O30" s="17">
        <v>0</v>
      </c>
      <c r="P30" s="17">
        <v>0</v>
      </c>
      <c r="Q30" s="17">
        <v>0</v>
      </c>
    </row>
    <row r="31" spans="1:17" x14ac:dyDescent="0.3">
      <c r="A31" s="5" t="s">
        <v>37</v>
      </c>
      <c r="B31" s="7">
        <v>10</v>
      </c>
      <c r="C31" s="7">
        <v>188</v>
      </c>
      <c r="D31" s="7">
        <v>0</v>
      </c>
      <c r="E31" s="7">
        <v>20</v>
      </c>
      <c r="F31" s="7">
        <v>309</v>
      </c>
      <c r="G31" s="7">
        <v>0</v>
      </c>
      <c r="H31" s="7">
        <v>6882</v>
      </c>
      <c r="I31" s="7">
        <v>2897</v>
      </c>
      <c r="J31" s="7">
        <v>2672</v>
      </c>
      <c r="K31" s="7">
        <v>0</v>
      </c>
      <c r="L31" s="7">
        <v>0</v>
      </c>
      <c r="M31" s="7">
        <v>714</v>
      </c>
      <c r="N31" s="7">
        <v>33</v>
      </c>
      <c r="O31" s="7">
        <v>78</v>
      </c>
      <c r="P31" s="7">
        <v>0</v>
      </c>
      <c r="Q31" s="7">
        <v>3</v>
      </c>
    </row>
    <row r="32" spans="1:17" x14ac:dyDescent="0.3">
      <c r="A32" s="5" t="s">
        <v>34</v>
      </c>
      <c r="B32" s="17">
        <v>2</v>
      </c>
      <c r="C32" s="17">
        <v>38</v>
      </c>
      <c r="D32" s="17">
        <v>0</v>
      </c>
      <c r="E32" s="17">
        <v>4</v>
      </c>
      <c r="F32" s="17">
        <v>60</v>
      </c>
      <c r="G32" s="17">
        <v>0</v>
      </c>
      <c r="H32" s="17">
        <v>1003</v>
      </c>
      <c r="I32" s="17">
        <v>981</v>
      </c>
      <c r="J32" s="17">
        <v>1473</v>
      </c>
      <c r="K32" s="17">
        <v>0</v>
      </c>
      <c r="L32" s="17">
        <v>0</v>
      </c>
      <c r="M32" s="17">
        <v>128</v>
      </c>
      <c r="N32" s="17">
        <v>2</v>
      </c>
      <c r="O32" s="17">
        <v>4</v>
      </c>
      <c r="P32" s="17">
        <v>0</v>
      </c>
      <c r="Q32" s="17">
        <v>0</v>
      </c>
    </row>
    <row r="33" spans="1:17" x14ac:dyDescent="0.3">
      <c r="A33" s="5" t="s">
        <v>32</v>
      </c>
      <c r="B33" s="17">
        <v>5</v>
      </c>
      <c r="C33" s="17">
        <v>126</v>
      </c>
      <c r="D33" s="17">
        <v>7</v>
      </c>
      <c r="E33" s="17">
        <v>2</v>
      </c>
      <c r="F33" s="17">
        <v>88</v>
      </c>
      <c r="G33" s="17">
        <v>36</v>
      </c>
      <c r="H33" s="17">
        <f>6784+60</f>
        <v>6844</v>
      </c>
      <c r="I33" s="17">
        <v>3257</v>
      </c>
      <c r="J33" s="7">
        <v>1894</v>
      </c>
      <c r="K33" s="17">
        <v>0</v>
      </c>
      <c r="L33" s="17">
        <v>0</v>
      </c>
      <c r="M33" s="17">
        <v>284</v>
      </c>
      <c r="N33" s="17">
        <v>8</v>
      </c>
      <c r="O33" s="17">
        <v>20</v>
      </c>
      <c r="P33" s="18">
        <v>0</v>
      </c>
      <c r="Q33" s="17">
        <v>0</v>
      </c>
    </row>
    <row r="34" spans="1:17" x14ac:dyDescent="0.3">
      <c r="A34" s="5" t="s">
        <v>30</v>
      </c>
      <c r="B34" s="17">
        <v>5</v>
      </c>
      <c r="C34" s="17">
        <v>88</v>
      </c>
      <c r="D34" s="17">
        <v>28</v>
      </c>
      <c r="E34" s="17">
        <v>9</v>
      </c>
      <c r="F34" s="17">
        <v>113</v>
      </c>
      <c r="G34" s="17">
        <v>0</v>
      </c>
      <c r="H34" s="17">
        <v>3461</v>
      </c>
      <c r="I34" s="17">
        <v>733</v>
      </c>
      <c r="J34" s="17">
        <v>2205</v>
      </c>
      <c r="K34" s="17">
        <v>0</v>
      </c>
      <c r="L34" s="17">
        <v>0</v>
      </c>
      <c r="M34" s="17">
        <v>216</v>
      </c>
      <c r="N34" s="17">
        <v>0</v>
      </c>
      <c r="O34" s="17">
        <v>0</v>
      </c>
      <c r="P34" s="17">
        <v>0</v>
      </c>
      <c r="Q34" s="17">
        <v>0</v>
      </c>
    </row>
    <row r="35" spans="1:17" x14ac:dyDescent="0.3">
      <c r="A35" s="19" t="s">
        <v>18</v>
      </c>
      <c r="B35" s="20">
        <f t="shared" ref="B35:Q35" si="2">SUM(B19:B34)</f>
        <v>73</v>
      </c>
      <c r="C35" s="20">
        <f t="shared" si="2"/>
        <v>1297</v>
      </c>
      <c r="D35" s="20">
        <f t="shared" si="2"/>
        <v>70</v>
      </c>
      <c r="E35" s="20">
        <f t="shared" si="2"/>
        <v>93</v>
      </c>
      <c r="F35" s="20">
        <f t="shared" si="2"/>
        <v>1633</v>
      </c>
      <c r="G35" s="20">
        <f t="shared" si="2"/>
        <v>114</v>
      </c>
      <c r="H35" s="20">
        <f t="shared" si="2"/>
        <v>40838</v>
      </c>
      <c r="I35" s="20">
        <f t="shared" si="2"/>
        <v>20801</v>
      </c>
      <c r="J35" s="20">
        <f t="shared" si="2"/>
        <v>22010</v>
      </c>
      <c r="K35" s="20">
        <f t="shared" si="2"/>
        <v>0</v>
      </c>
      <c r="L35" s="20">
        <f t="shared" si="2"/>
        <v>0</v>
      </c>
      <c r="M35" s="20">
        <f t="shared" si="2"/>
        <v>4186</v>
      </c>
      <c r="N35" s="20">
        <f t="shared" si="2"/>
        <v>99</v>
      </c>
      <c r="O35" s="20">
        <f t="shared" si="2"/>
        <v>217</v>
      </c>
      <c r="P35" s="20">
        <f t="shared" si="2"/>
        <v>0</v>
      </c>
      <c r="Q35" s="20">
        <f t="shared" si="2"/>
        <v>10</v>
      </c>
    </row>
    <row r="36" spans="1:17" ht="32.549999999999997" customHeight="1" x14ac:dyDescent="0.3">
      <c r="A36" s="26" t="s">
        <v>44</v>
      </c>
      <c r="B36" s="27">
        <v>0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f>500+1000</f>
        <v>1500</v>
      </c>
      <c r="I36" s="27">
        <f>1000</f>
        <v>1000</v>
      </c>
      <c r="J36" s="27">
        <f>1000</f>
        <v>1000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</row>
    <row r="37" spans="1:17" ht="28.8" x14ac:dyDescent="0.3">
      <c r="A37" s="23" t="s">
        <v>35</v>
      </c>
      <c r="B37" s="21">
        <f>B5-B17-B36</f>
        <v>5</v>
      </c>
      <c r="C37" s="21">
        <f t="shared" ref="C37:Q37" si="3">C5-C17-C36</f>
        <v>-527</v>
      </c>
      <c r="D37" s="21">
        <f t="shared" si="3"/>
        <v>-16</v>
      </c>
      <c r="E37" s="21">
        <f t="shared" si="3"/>
        <v>-81</v>
      </c>
      <c r="F37" s="21">
        <f t="shared" si="3"/>
        <v>-523</v>
      </c>
      <c r="G37" s="21">
        <f t="shared" si="3"/>
        <v>-56</v>
      </c>
      <c r="H37" s="21">
        <f t="shared" si="3"/>
        <v>-17222</v>
      </c>
      <c r="I37" s="21">
        <f t="shared" si="3"/>
        <v>-11705</v>
      </c>
      <c r="J37" s="21">
        <f t="shared" si="3"/>
        <v>-16166</v>
      </c>
      <c r="K37" s="21">
        <f t="shared" si="3"/>
        <v>0</v>
      </c>
      <c r="L37" s="21">
        <f t="shared" si="3"/>
        <v>-5</v>
      </c>
      <c r="M37" s="21">
        <f t="shared" si="3"/>
        <v>-1730</v>
      </c>
      <c r="N37" s="21">
        <f t="shared" si="3"/>
        <v>-40</v>
      </c>
      <c r="O37" s="21">
        <f t="shared" si="3"/>
        <v>-42</v>
      </c>
      <c r="P37" s="21">
        <f t="shared" si="3"/>
        <v>-15</v>
      </c>
      <c r="Q37" s="21">
        <f t="shared" si="3"/>
        <v>-2</v>
      </c>
    </row>
    <row r="38" spans="1:17" ht="28.8" x14ac:dyDescent="0.3">
      <c r="A38" s="24" t="s">
        <v>36</v>
      </c>
      <c r="B38" s="22">
        <f>B5-B35</f>
        <v>-3</v>
      </c>
      <c r="C38" s="22">
        <f t="shared" ref="C38:Q38" si="4">C5-C35</f>
        <v>-347</v>
      </c>
      <c r="D38" s="22">
        <f t="shared" si="4"/>
        <v>-70</v>
      </c>
      <c r="E38" s="22">
        <f t="shared" si="4"/>
        <v>-43</v>
      </c>
      <c r="F38" s="22">
        <f t="shared" si="4"/>
        <v>67</v>
      </c>
      <c r="G38" s="22">
        <f t="shared" si="4"/>
        <v>-114</v>
      </c>
      <c r="H38" s="22">
        <f t="shared" si="4"/>
        <v>-7471</v>
      </c>
      <c r="I38" s="22">
        <f t="shared" si="4"/>
        <v>362</v>
      </c>
      <c r="J38" s="22">
        <f t="shared" si="4"/>
        <v>-3752</v>
      </c>
      <c r="K38" s="22">
        <f t="shared" si="4"/>
        <v>0</v>
      </c>
      <c r="L38" s="22">
        <f t="shared" si="4"/>
        <v>10</v>
      </c>
      <c r="M38" s="22">
        <f t="shared" si="4"/>
        <v>-486</v>
      </c>
      <c r="N38" s="22">
        <f t="shared" si="4"/>
        <v>-99</v>
      </c>
      <c r="O38" s="22">
        <f t="shared" si="4"/>
        <v>-217</v>
      </c>
      <c r="P38" s="22">
        <f t="shared" si="4"/>
        <v>0</v>
      </c>
      <c r="Q38" s="22">
        <f t="shared" si="4"/>
        <v>-10</v>
      </c>
    </row>
  </sheetData>
  <mergeCells count="3">
    <mergeCell ref="A1:Q1"/>
    <mergeCell ref="A6:Q6"/>
    <mergeCell ref="A18:Q18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selection activeCell="Q17" sqref="Q17"/>
    </sheetView>
  </sheetViews>
  <sheetFormatPr defaultRowHeight="14.4" x14ac:dyDescent="0.3"/>
  <cols>
    <col min="1" max="1" width="23.33203125" bestFit="1" customWidth="1"/>
    <col min="2" max="2" width="4.109375" bestFit="1" customWidth="1"/>
    <col min="3" max="3" width="4.77734375" bestFit="1" customWidth="1"/>
    <col min="4" max="7" width="5.33203125" bestFit="1" customWidth="1"/>
    <col min="8" max="8" width="8.21875" bestFit="1" customWidth="1"/>
    <col min="9" max="11" width="5.88671875" bestFit="1" customWidth="1"/>
    <col min="12" max="12" width="5.6640625" bestFit="1" customWidth="1"/>
    <col min="13" max="13" width="5.44140625" bestFit="1" customWidth="1"/>
    <col min="14" max="14" width="6.109375" bestFit="1" customWidth="1"/>
    <col min="15" max="15" width="6.5546875" bestFit="1" customWidth="1"/>
    <col min="16" max="16" width="8.109375" bestFit="1" customWidth="1"/>
    <col min="17" max="17" width="7.21875" bestFit="1" customWidth="1"/>
  </cols>
  <sheetData>
    <row r="1" spans="1:17" x14ac:dyDescent="0.3">
      <c r="A1" s="45" t="s">
        <v>50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ht="43.2" x14ac:dyDescent="0.3">
      <c r="A2" s="2" t="s">
        <v>10</v>
      </c>
      <c r="B2" s="2" t="s">
        <v>0</v>
      </c>
      <c r="C2" s="2" t="s">
        <v>1</v>
      </c>
      <c r="D2" s="3">
        <v>8.8888888888888892E-2</v>
      </c>
      <c r="E2" s="3">
        <v>9.4444444444444442E-2</v>
      </c>
      <c r="F2" s="3">
        <v>4.7222222222222221E-2</v>
      </c>
      <c r="G2" s="3">
        <v>5.2777777777777778E-2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2" t="s">
        <v>7</v>
      </c>
      <c r="N2" s="1" t="s">
        <v>14</v>
      </c>
      <c r="O2" s="1" t="s">
        <v>13</v>
      </c>
      <c r="P2" s="1" t="s">
        <v>8</v>
      </c>
      <c r="Q2" s="1" t="s">
        <v>16</v>
      </c>
    </row>
    <row r="3" spans="1:17" x14ac:dyDescent="0.3">
      <c r="A3" s="33" t="s">
        <v>51</v>
      </c>
      <c r="B3" s="34">
        <v>100</v>
      </c>
      <c r="C3" s="34">
        <v>2200</v>
      </c>
      <c r="D3" s="34">
        <v>20</v>
      </c>
      <c r="E3" s="34">
        <v>150</v>
      </c>
      <c r="F3" s="34">
        <v>2450</v>
      </c>
      <c r="G3" s="34">
        <v>100</v>
      </c>
      <c r="H3" s="34">
        <v>75347</v>
      </c>
      <c r="I3" s="34">
        <v>39812</v>
      </c>
      <c r="J3" s="34">
        <v>35463</v>
      </c>
      <c r="K3" s="34">
        <v>0</v>
      </c>
      <c r="L3" s="34">
        <v>20</v>
      </c>
      <c r="M3" s="34">
        <v>5740</v>
      </c>
      <c r="N3" s="34">
        <v>14</v>
      </c>
      <c r="O3" s="34">
        <v>0</v>
      </c>
      <c r="P3" s="34">
        <v>25</v>
      </c>
      <c r="Q3" s="34">
        <v>0</v>
      </c>
    </row>
    <row r="4" spans="1:17" x14ac:dyDescent="0.3">
      <c r="A4" s="35" t="s">
        <v>52</v>
      </c>
      <c r="B4" s="36">
        <v>123</v>
      </c>
      <c r="C4" s="36">
        <v>2211</v>
      </c>
      <c r="D4" s="36">
        <v>16</v>
      </c>
      <c r="E4" s="36">
        <v>122</v>
      </c>
      <c r="F4" s="36">
        <v>2428</v>
      </c>
      <c r="G4" s="36">
        <v>149</v>
      </c>
      <c r="H4" s="36">
        <v>69912</v>
      </c>
      <c r="I4" s="36">
        <v>31433</v>
      </c>
      <c r="J4" s="36">
        <v>38545</v>
      </c>
      <c r="K4" s="36">
        <v>0</v>
      </c>
      <c r="L4" s="36">
        <v>9</v>
      </c>
      <c r="M4" s="36">
        <v>5870</v>
      </c>
      <c r="N4" s="36">
        <v>50</v>
      </c>
      <c r="O4" s="36">
        <v>302</v>
      </c>
      <c r="P4" s="36">
        <v>25</v>
      </c>
      <c r="Q4" s="36">
        <v>3</v>
      </c>
    </row>
    <row r="5" spans="1:17" x14ac:dyDescent="0.3">
      <c r="A5" s="37" t="s">
        <v>53</v>
      </c>
      <c r="B5" s="38">
        <v>73</v>
      </c>
      <c r="C5" s="38">
        <v>1297</v>
      </c>
      <c r="D5" s="38">
        <v>70</v>
      </c>
      <c r="E5" s="38">
        <v>93</v>
      </c>
      <c r="F5" s="38">
        <v>1633</v>
      </c>
      <c r="G5" s="38">
        <v>114</v>
      </c>
      <c r="H5" s="38">
        <v>40838</v>
      </c>
      <c r="I5" s="38">
        <v>20801</v>
      </c>
      <c r="J5" s="38">
        <v>22010</v>
      </c>
      <c r="K5" s="38">
        <v>0</v>
      </c>
      <c r="L5" s="38">
        <v>0</v>
      </c>
      <c r="M5" s="38">
        <v>4186</v>
      </c>
      <c r="N5" s="38">
        <v>99</v>
      </c>
      <c r="O5" s="38">
        <v>217</v>
      </c>
      <c r="P5" s="38">
        <v>0</v>
      </c>
      <c r="Q5" s="38">
        <v>10</v>
      </c>
    </row>
    <row r="6" spans="1:17" x14ac:dyDescent="0.3">
      <c r="A6" s="31" t="s">
        <v>54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1500</v>
      </c>
      <c r="I6" s="32">
        <v>1000</v>
      </c>
      <c r="J6" s="32">
        <v>1000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</row>
    <row r="7" spans="1:17" x14ac:dyDescent="0.3">
      <c r="A7" s="39" t="s">
        <v>35</v>
      </c>
      <c r="B7" s="28">
        <f>B3-B4-B6</f>
        <v>-23</v>
      </c>
      <c r="C7" s="28">
        <f t="shared" ref="C7:Q7" si="0">C3-C4-C6</f>
        <v>-11</v>
      </c>
      <c r="D7" s="28">
        <f t="shared" si="0"/>
        <v>4</v>
      </c>
      <c r="E7" s="28">
        <f t="shared" si="0"/>
        <v>28</v>
      </c>
      <c r="F7" s="28">
        <f t="shared" si="0"/>
        <v>22</v>
      </c>
      <c r="G7" s="28">
        <f t="shared" si="0"/>
        <v>-49</v>
      </c>
      <c r="H7" s="28">
        <f t="shared" si="0"/>
        <v>3935</v>
      </c>
      <c r="I7" s="28">
        <f t="shared" si="0"/>
        <v>7379</v>
      </c>
      <c r="J7" s="28">
        <f t="shared" si="0"/>
        <v>-4082</v>
      </c>
      <c r="K7" s="28">
        <f t="shared" si="0"/>
        <v>0</v>
      </c>
      <c r="L7" s="28">
        <f t="shared" si="0"/>
        <v>11</v>
      </c>
      <c r="M7" s="28">
        <f t="shared" si="0"/>
        <v>-130</v>
      </c>
      <c r="N7" s="28">
        <f t="shared" si="0"/>
        <v>-36</v>
      </c>
      <c r="O7" s="28">
        <f t="shared" si="0"/>
        <v>-302</v>
      </c>
      <c r="P7" s="28">
        <f t="shared" si="0"/>
        <v>0</v>
      </c>
      <c r="Q7" s="28">
        <f t="shared" si="0"/>
        <v>-3</v>
      </c>
    </row>
    <row r="8" spans="1:17" x14ac:dyDescent="0.3">
      <c r="A8" s="29" t="s">
        <v>36</v>
      </c>
      <c r="B8" s="30">
        <f>B3-B5</f>
        <v>27</v>
      </c>
      <c r="C8" s="30">
        <f t="shared" ref="C8:Q8" si="1">C3-C5</f>
        <v>903</v>
      </c>
      <c r="D8" s="30">
        <f t="shared" si="1"/>
        <v>-50</v>
      </c>
      <c r="E8" s="30">
        <f t="shared" si="1"/>
        <v>57</v>
      </c>
      <c r="F8" s="30">
        <f t="shared" si="1"/>
        <v>817</v>
      </c>
      <c r="G8" s="30">
        <f t="shared" si="1"/>
        <v>-14</v>
      </c>
      <c r="H8" s="30">
        <f t="shared" si="1"/>
        <v>34509</v>
      </c>
      <c r="I8" s="30">
        <f t="shared" si="1"/>
        <v>19011</v>
      </c>
      <c r="J8" s="30">
        <f t="shared" si="1"/>
        <v>13453</v>
      </c>
      <c r="K8" s="30">
        <f t="shared" si="1"/>
        <v>0</v>
      </c>
      <c r="L8" s="30">
        <f t="shared" si="1"/>
        <v>20</v>
      </c>
      <c r="M8" s="30">
        <f t="shared" si="1"/>
        <v>1554</v>
      </c>
      <c r="N8" s="30">
        <f t="shared" si="1"/>
        <v>-85</v>
      </c>
      <c r="O8" s="30">
        <f t="shared" si="1"/>
        <v>-217</v>
      </c>
      <c r="P8" s="30">
        <f t="shared" si="1"/>
        <v>25</v>
      </c>
      <c r="Q8" s="30">
        <f t="shared" si="1"/>
        <v>-10</v>
      </c>
    </row>
  </sheetData>
  <mergeCells count="1">
    <mergeCell ref="A1:Q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workbookViewId="0">
      <selection activeCell="M10" sqref="M10"/>
    </sheetView>
  </sheetViews>
  <sheetFormatPr defaultRowHeight="14.4" x14ac:dyDescent="0.3"/>
  <cols>
    <col min="1" max="1" width="17.77734375" bestFit="1" customWidth="1"/>
    <col min="2" max="2" width="5.5546875" customWidth="1"/>
    <col min="3" max="3" width="5.21875" customWidth="1"/>
    <col min="4" max="4" width="6" customWidth="1"/>
    <col min="5" max="5" width="6.21875" customWidth="1"/>
    <col min="6" max="7" width="6.77734375" customWidth="1"/>
    <col min="8" max="8" width="7.21875" customWidth="1"/>
    <col min="9" max="9" width="7.5546875" customWidth="1"/>
    <col min="10" max="10" width="7.6640625" customWidth="1"/>
    <col min="11" max="12" width="6.21875" customWidth="1"/>
    <col min="13" max="13" width="6.33203125" customWidth="1"/>
    <col min="14" max="14" width="7.5546875" customWidth="1"/>
    <col min="15" max="15" width="6.33203125" customWidth="1"/>
    <col min="16" max="16" width="8.77734375" customWidth="1"/>
    <col min="17" max="17" width="8.21875" customWidth="1"/>
    <col min="18" max="18" width="9" bestFit="1" customWidth="1"/>
  </cols>
  <sheetData>
    <row r="1" spans="1:17" x14ac:dyDescent="0.3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43.2" x14ac:dyDescent="0.3">
      <c r="A2" s="2" t="s">
        <v>10</v>
      </c>
      <c r="B2" s="2" t="s">
        <v>0</v>
      </c>
      <c r="C2" s="2" t="s">
        <v>1</v>
      </c>
      <c r="D2" s="3">
        <v>8.8888888888888892E-2</v>
      </c>
      <c r="E2" s="3">
        <v>9.4444444444444442E-2</v>
      </c>
      <c r="F2" s="3">
        <v>4.7222222222222221E-2</v>
      </c>
      <c r="G2" s="3">
        <v>5.2777777777777778E-2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2" t="s">
        <v>7</v>
      </c>
      <c r="N2" s="1" t="s">
        <v>14</v>
      </c>
      <c r="O2" s="1" t="s">
        <v>13</v>
      </c>
      <c r="P2" s="1" t="s">
        <v>8</v>
      </c>
      <c r="Q2" s="1" t="s">
        <v>16</v>
      </c>
    </row>
    <row r="3" spans="1:17" ht="28.8" x14ac:dyDescent="0.3">
      <c r="A3" s="4" t="s">
        <v>11</v>
      </c>
      <c r="B3" s="7">
        <v>10</v>
      </c>
      <c r="C3" s="7">
        <v>218</v>
      </c>
      <c r="D3" s="7">
        <v>16</v>
      </c>
      <c r="E3" s="7">
        <v>16</v>
      </c>
      <c r="F3" s="7">
        <v>294</v>
      </c>
      <c r="G3" s="7">
        <v>26</v>
      </c>
      <c r="H3" s="7">
        <v>7378</v>
      </c>
      <c r="I3" s="7">
        <v>3435</v>
      </c>
      <c r="J3" s="7">
        <v>3121</v>
      </c>
      <c r="K3" s="7">
        <v>0</v>
      </c>
      <c r="L3" s="7">
        <v>2</v>
      </c>
      <c r="M3" s="7">
        <v>820</v>
      </c>
      <c r="N3" s="7">
        <v>0</v>
      </c>
      <c r="O3" s="7">
        <v>42</v>
      </c>
      <c r="P3" s="7">
        <v>0</v>
      </c>
      <c r="Q3" s="7">
        <v>1</v>
      </c>
    </row>
    <row r="4" spans="1:17" x14ac:dyDescent="0.3">
      <c r="A4" s="5" t="s">
        <v>12</v>
      </c>
      <c r="B4" s="7">
        <v>10</v>
      </c>
      <c r="C4" s="7">
        <v>188</v>
      </c>
      <c r="D4" s="7">
        <v>0</v>
      </c>
      <c r="E4" s="7">
        <v>20</v>
      </c>
      <c r="F4" s="7">
        <v>309</v>
      </c>
      <c r="G4" s="7">
        <v>0</v>
      </c>
      <c r="H4" s="7">
        <v>6882</v>
      </c>
      <c r="I4" s="7">
        <v>2897</v>
      </c>
      <c r="J4" s="7">
        <v>2672</v>
      </c>
      <c r="K4" s="7">
        <v>0</v>
      </c>
      <c r="L4" s="7">
        <v>0</v>
      </c>
      <c r="M4" s="7">
        <v>714</v>
      </c>
      <c r="N4" s="7">
        <v>33</v>
      </c>
      <c r="O4" s="7">
        <v>78</v>
      </c>
      <c r="P4" s="7">
        <v>0</v>
      </c>
      <c r="Q4" s="7">
        <v>3</v>
      </c>
    </row>
    <row r="5" spans="1:17" x14ac:dyDescent="0.3">
      <c r="A5" s="6" t="s">
        <v>15</v>
      </c>
      <c r="B5" s="8">
        <f>B3-B4</f>
        <v>0</v>
      </c>
      <c r="C5" s="8">
        <f t="shared" ref="C5:Q5" si="0">C3-C4</f>
        <v>30</v>
      </c>
      <c r="D5" s="8">
        <f t="shared" si="0"/>
        <v>16</v>
      </c>
      <c r="E5" s="8">
        <f t="shared" si="0"/>
        <v>-4</v>
      </c>
      <c r="F5" s="8">
        <f t="shared" si="0"/>
        <v>-15</v>
      </c>
      <c r="G5" s="8">
        <f t="shared" si="0"/>
        <v>26</v>
      </c>
      <c r="H5" s="8">
        <f t="shared" si="0"/>
        <v>496</v>
      </c>
      <c r="I5" s="8">
        <f t="shared" si="0"/>
        <v>538</v>
      </c>
      <c r="J5" s="8">
        <f t="shared" si="0"/>
        <v>449</v>
      </c>
      <c r="K5" s="8">
        <f t="shared" si="0"/>
        <v>0</v>
      </c>
      <c r="L5" s="8">
        <f t="shared" si="0"/>
        <v>2</v>
      </c>
      <c r="M5" s="8">
        <f t="shared" si="0"/>
        <v>106</v>
      </c>
      <c r="N5" s="8">
        <f t="shared" si="0"/>
        <v>-33</v>
      </c>
      <c r="O5" s="8">
        <f t="shared" si="0"/>
        <v>-36</v>
      </c>
      <c r="P5" s="8">
        <f t="shared" si="0"/>
        <v>0</v>
      </c>
      <c r="Q5" s="8">
        <f t="shared" si="0"/>
        <v>-2</v>
      </c>
    </row>
  </sheetData>
  <mergeCells count="1">
    <mergeCell ref="A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 Oct to Dec</vt:lpstr>
      <vt:lpstr>Summary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Lokesha R</dc:creator>
  <cp:lastModifiedBy>USER</cp:lastModifiedBy>
  <dcterms:created xsi:type="dcterms:W3CDTF">2015-06-05T18:17:20Z</dcterms:created>
  <dcterms:modified xsi:type="dcterms:W3CDTF">2024-02-28T08:12:33Z</dcterms:modified>
</cp:coreProperties>
</file>